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30" activeTab="0"/>
  </bookViews>
  <sheets>
    <sheet name="Sheet1" sheetId="1" r:id="rId1"/>
    <sheet name="Sheet2" sheetId="2" r:id="rId2"/>
  </sheets>
  <definedNames>
    <definedName name="_xlfn._FV" hidden="1">#NAME?</definedName>
    <definedName name="_xlnm.Print_Area" localSheetId="0">'Sheet1'!$A$1:$H$104</definedName>
  </definedNames>
  <calcPr fullCalcOnLoad="1"/>
</workbook>
</file>

<file path=xl/sharedStrings.xml><?xml version="1.0" encoding="utf-8"?>
<sst xmlns="http://schemas.openxmlformats.org/spreadsheetml/2006/main" count="82" uniqueCount="77">
  <si>
    <t>Total operating receipts</t>
  </si>
  <si>
    <t>Youth Ministry</t>
  </si>
  <si>
    <t>Total ministry expenses</t>
  </si>
  <si>
    <t>Total diocesan mandates</t>
  </si>
  <si>
    <t>Utilities</t>
  </si>
  <si>
    <t>Investment fees</t>
  </si>
  <si>
    <t>Real estate taxes</t>
  </si>
  <si>
    <t>Total overhead</t>
  </si>
  <si>
    <t>Total operating expenses</t>
  </si>
  <si>
    <t>Church of St. Therese</t>
  </si>
  <si>
    <t>Statement of Operating Income</t>
  </si>
  <si>
    <t>Other adjustments to reconcile net income to cash</t>
  </si>
  <si>
    <t>Donations of stock by parishioners</t>
  </si>
  <si>
    <t>Unrealized gain (loss) on stock investments</t>
  </si>
  <si>
    <t>Interest/dividend income reinvested</t>
  </si>
  <si>
    <t>Net increase (decrease) in cash</t>
  </si>
  <si>
    <t>Cash at beginning of year</t>
  </si>
  <si>
    <t>Cash at end of period - operating account</t>
  </si>
  <si>
    <t>Increase (decrease) in payables</t>
  </si>
  <si>
    <t>Net gain (loss)from operations</t>
  </si>
  <si>
    <t>Interest income reinvested</t>
  </si>
  <si>
    <t>Bank service charges</t>
  </si>
  <si>
    <t>Investments</t>
  </si>
  <si>
    <t>Living Our Mission Campaign (LOM)</t>
  </si>
  <si>
    <t>Social Ministry</t>
  </si>
  <si>
    <t>RCIA/AE</t>
  </si>
  <si>
    <t>Professional/Investment fees</t>
  </si>
  <si>
    <t>Annual Appeal</t>
  </si>
  <si>
    <t>Diocesan Grants</t>
  </si>
  <si>
    <t>Votive offerings</t>
  </si>
  <si>
    <t>Stole fees:weddings/baptisms/funerals</t>
  </si>
  <si>
    <t>Catholic Virginian collection</t>
  </si>
  <si>
    <t>Worship:music/liturgy/flowers/hosts/altar candles, etc.</t>
  </si>
  <si>
    <t>Dividend/interest income</t>
  </si>
  <si>
    <t>Unrealized gain/(loss)</t>
  </si>
  <si>
    <t>Parish building</t>
  </si>
  <si>
    <t>Capital Improvements/Special Projects</t>
  </si>
  <si>
    <t>Parish MMR collections</t>
  </si>
  <si>
    <t>Parish MMR/building/capital improvement funds</t>
  </si>
  <si>
    <t>Ending balance 6/30/2019</t>
  </si>
  <si>
    <t>Beginning balance 7/1/19</t>
  </si>
  <si>
    <t>MMR</t>
  </si>
  <si>
    <t>Building</t>
  </si>
  <si>
    <t>Total Consolidated Beg Bal</t>
  </si>
  <si>
    <t>Roof/Portico expenses</t>
  </si>
  <si>
    <t>Regular offertory/loose/envelope/egiving</t>
  </si>
  <si>
    <t>Endowment</t>
  </si>
  <si>
    <t>Faith Formation tuition</t>
  </si>
  <si>
    <t>Liturgical/Ministry donations</t>
  </si>
  <si>
    <t>Designated donations: mmr/bldg/cap imp/fuel/columbarium/rental</t>
  </si>
  <si>
    <t>Fundraising/Religious Goods/Bingo</t>
  </si>
  <si>
    <t>Bequests/Legacies/General holiday donations/misc</t>
  </si>
  <si>
    <t>Hospitality/Ministry/Parish Community Life/Bereavement</t>
  </si>
  <si>
    <t>Children's Faith Formation/Gen FF</t>
  </si>
  <si>
    <t>Misc/Gen ministry expenses</t>
  </si>
  <si>
    <t>Clergy comprehensive package (sal+rec)</t>
  </si>
  <si>
    <t>Lay personnel</t>
  </si>
  <si>
    <t>Cathedraticum/Catholic Virginian</t>
  </si>
  <si>
    <t>Other mandates/software fees/bank fees</t>
  </si>
  <si>
    <t>Communications/collection supplies</t>
  </si>
  <si>
    <t xml:space="preserve">  Overhead</t>
  </si>
  <si>
    <t>Repairs &amp; maintenance/maint contracts/grounds</t>
  </si>
  <si>
    <t>Capital improvements/Property,Plant&amp;Equip/Depreciation</t>
  </si>
  <si>
    <t>Office expense/furnishings/small equipment</t>
  </si>
  <si>
    <t xml:space="preserve">  Faith Formation Expenses</t>
  </si>
  <si>
    <t xml:space="preserve">   Diocesan Mandates</t>
  </si>
  <si>
    <t>Church Operating Expenses:</t>
  </si>
  <si>
    <t xml:space="preserve">  Ministry Expenses</t>
  </si>
  <si>
    <t>Church Operating Receipts:</t>
  </si>
  <si>
    <t>Fiscal year</t>
  </si>
  <si>
    <t>Budget</t>
  </si>
  <si>
    <t>Actuals</t>
  </si>
  <si>
    <r>
      <t>Net income</t>
    </r>
    <r>
      <rPr>
        <b/>
        <sz val="16"/>
        <color indexed="8"/>
        <rFont val="Calibri"/>
        <family val="2"/>
      </rPr>
      <t xml:space="preserve"> from operations</t>
    </r>
  </si>
  <si>
    <t>For the (3) months of the current fiscal year beginning July 2021 and ending June 2022</t>
  </si>
  <si>
    <t xml:space="preserve"> July 2021/June 2022</t>
  </si>
  <si>
    <t>Charity/Social Ministry</t>
  </si>
  <si>
    <t>Parish Sharing Assessment for Catholic schools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</si>
</sst>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h:mm:ss\ AM/PM"/>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_([$$-409]* #,##0.00_);_([$$-409]* \(#,##0.00\);_([$$-409]* &quot;-&quot;??_);_(@_)"/>
    <numFmt numFmtId="173" formatCode="[$-409]dddd\,\ mmmm\ d\,\ yyyy"/>
    <numFmt numFmtId="174" formatCode="&quot;$&quot;#,##0.00;[Red]&quot;$&quot;#,##0.00"/>
  </numFmts>
  <fonts count="87">
    <font>
      <sz val="11"/>
      <color theme="1"/>
      <name val="Calibri"/>
      <family val="2"/>
    </font>
    <font>
      <sz val="11"/>
      <color indexed="8"/>
      <name val="Calibri"/>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0"/>
      <name val="Calibri"/>
      <family val="2"/>
    </font>
    <font>
      <b/>
      <sz val="10"/>
      <name val="Calibri"/>
      <family val="2"/>
    </font>
    <font>
      <b/>
      <sz val="9"/>
      <color indexed="17"/>
      <name val="Calibri"/>
      <family val="2"/>
    </font>
    <font>
      <sz val="9"/>
      <color indexed="8"/>
      <name val="Calibri"/>
      <family val="2"/>
    </font>
    <font>
      <b/>
      <sz val="9"/>
      <color indexed="8"/>
      <name val="Calibri"/>
      <family val="2"/>
    </font>
    <font>
      <b/>
      <sz val="12"/>
      <color indexed="8"/>
      <name val="Calibri"/>
      <family val="2"/>
    </font>
    <font>
      <sz val="10"/>
      <color indexed="10"/>
      <name val="Calibri"/>
      <family val="2"/>
    </font>
    <font>
      <sz val="16"/>
      <color indexed="8"/>
      <name val="Calibri"/>
      <family val="2"/>
    </font>
    <font>
      <b/>
      <sz val="16"/>
      <name val="Calibri"/>
      <family val="2"/>
    </font>
    <font>
      <sz val="16"/>
      <color indexed="10"/>
      <name val="Calibri"/>
      <family val="2"/>
    </font>
    <font>
      <b/>
      <sz val="16"/>
      <color indexed="17"/>
      <name val="Calibri"/>
      <family val="2"/>
    </font>
    <font>
      <b/>
      <sz val="18"/>
      <color indexed="8"/>
      <name val="Calibri"/>
      <family val="2"/>
    </font>
    <font>
      <sz val="18"/>
      <color indexed="8"/>
      <name val="Calibri"/>
      <family val="2"/>
    </font>
    <font>
      <b/>
      <sz val="26"/>
      <color indexed="8"/>
      <name val="Calibri"/>
      <family val="2"/>
    </font>
    <font>
      <sz val="26"/>
      <color indexed="8"/>
      <name val="Calibri"/>
      <family val="2"/>
    </font>
    <font>
      <b/>
      <sz val="22"/>
      <color indexed="8"/>
      <name val="Calibri"/>
      <family val="2"/>
    </font>
    <font>
      <sz val="22"/>
      <color indexed="8"/>
      <name val="Calibri"/>
      <family val="2"/>
    </font>
    <font>
      <b/>
      <sz val="14"/>
      <color indexed="8"/>
      <name val="Calibri"/>
      <family val="0"/>
    </font>
    <font>
      <sz val="14"/>
      <color indexed="8"/>
      <name val="Calibri"/>
      <family val="0"/>
    </font>
    <font>
      <b/>
      <sz val="16"/>
      <color indexed="12"/>
      <name val="Calibri"/>
      <family val="0"/>
    </font>
    <font>
      <b/>
      <sz val="16"/>
      <color indexed="60"/>
      <name val="Calibri"/>
      <family val="0"/>
    </font>
    <font>
      <sz val="16"/>
      <color indexed="17"/>
      <name val="Calibri"/>
      <family val="0"/>
    </font>
    <font>
      <b/>
      <sz val="18"/>
      <color indexed="49"/>
      <name val="Calibri"/>
      <family val="0"/>
    </font>
    <font>
      <b/>
      <sz val="18"/>
      <color indexed="12"/>
      <name val="Calibri"/>
      <family val="0"/>
    </font>
    <font>
      <b/>
      <u val="single"/>
      <sz val="18"/>
      <color indexed="12"/>
      <name val="Calibri"/>
      <family val="0"/>
    </font>
    <font>
      <b/>
      <u val="single"/>
      <sz val="18"/>
      <color indexed="30"/>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9"/>
      <color rgb="FF00B050"/>
      <name val="Calibri"/>
      <family val="2"/>
    </font>
    <font>
      <sz val="9"/>
      <color theme="1"/>
      <name val="Calibri"/>
      <family val="2"/>
    </font>
    <font>
      <b/>
      <sz val="9"/>
      <color theme="1"/>
      <name val="Calibri"/>
      <family val="2"/>
    </font>
    <font>
      <b/>
      <sz val="12"/>
      <color theme="1"/>
      <name val="Calibri"/>
      <family val="2"/>
    </font>
    <font>
      <sz val="11"/>
      <color rgb="FF000000"/>
      <name val="Calibri"/>
      <family val="2"/>
    </font>
    <font>
      <sz val="10"/>
      <color rgb="FF000000"/>
      <name val="Calibri"/>
      <family val="2"/>
    </font>
    <font>
      <b/>
      <sz val="10"/>
      <color rgb="FF000000"/>
      <name val="Calibri"/>
      <family val="2"/>
    </font>
    <font>
      <sz val="10"/>
      <color rgb="FFFF0000"/>
      <name val="Calibri"/>
      <family val="2"/>
    </font>
    <font>
      <sz val="16"/>
      <color theme="1"/>
      <name val="Calibri"/>
      <family val="2"/>
    </font>
    <font>
      <b/>
      <sz val="16"/>
      <color theme="1"/>
      <name val="Calibri"/>
      <family val="2"/>
    </font>
    <font>
      <sz val="16"/>
      <color rgb="FFFF0000"/>
      <name val="Calibri"/>
      <family val="2"/>
    </font>
    <font>
      <b/>
      <sz val="16"/>
      <color rgb="FF008000"/>
      <name val="Calibri"/>
      <family val="2"/>
    </font>
    <font>
      <b/>
      <sz val="18"/>
      <color theme="1"/>
      <name val="Calibri"/>
      <family val="2"/>
    </font>
    <font>
      <sz val="18"/>
      <color theme="1"/>
      <name val="Calibri"/>
      <family val="2"/>
    </font>
    <font>
      <b/>
      <sz val="26"/>
      <color theme="1"/>
      <name val="Calibri"/>
      <family val="2"/>
    </font>
    <font>
      <sz val="26"/>
      <color theme="1"/>
      <name val="Calibri"/>
      <family val="2"/>
    </font>
    <font>
      <b/>
      <sz val="22"/>
      <color theme="1"/>
      <name val="Calibri"/>
      <family val="2"/>
    </font>
    <font>
      <sz val="2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color indexed="63"/>
      </bottom>
    </border>
    <border>
      <left/>
      <right/>
      <top style="thin"/>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86">
    <xf numFmtId="0" fontId="0" fillId="0" borderId="0" xfId="0" applyFont="1" applyAlignment="1">
      <alignment/>
    </xf>
    <xf numFmtId="0" fontId="67" fillId="0" borderId="0" xfId="0" applyFont="1" applyAlignment="1">
      <alignment/>
    </xf>
    <xf numFmtId="0" fontId="68" fillId="0" borderId="0" xfId="0" applyFont="1" applyAlignment="1">
      <alignment/>
    </xf>
    <xf numFmtId="0" fontId="67" fillId="0" borderId="0" xfId="0" applyFont="1" applyAlignment="1">
      <alignment horizontal="right"/>
    </xf>
    <xf numFmtId="164" fontId="67" fillId="0" borderId="0" xfId="0" applyNumberFormat="1" applyFont="1" applyAlignment="1">
      <alignment/>
    </xf>
    <xf numFmtId="0" fontId="68" fillId="0" borderId="0" xfId="0" applyFont="1" applyAlignment="1">
      <alignment horizontal="right"/>
    </xf>
    <xf numFmtId="164" fontId="68" fillId="0" borderId="0" xfId="0" applyNumberFormat="1" applyFont="1" applyAlignment="1">
      <alignment/>
    </xf>
    <xf numFmtId="0" fontId="68" fillId="0" borderId="0" xfId="0" applyFont="1" applyAlignment="1">
      <alignment/>
    </xf>
    <xf numFmtId="0" fontId="67" fillId="0" borderId="0" xfId="0" applyFont="1" applyFill="1" applyBorder="1" applyAlignment="1">
      <alignment/>
    </xf>
    <xf numFmtId="164" fontId="67" fillId="0" borderId="0" xfId="0" applyNumberFormat="1" applyFont="1" applyFill="1" applyBorder="1" applyAlignment="1">
      <alignment/>
    </xf>
    <xf numFmtId="164" fontId="23" fillId="0" borderId="0" xfId="0" applyNumberFormat="1" applyFont="1" applyFill="1" applyBorder="1" applyAlignment="1">
      <alignment/>
    </xf>
    <xf numFmtId="164" fontId="23" fillId="0" borderId="0" xfId="0" applyNumberFormat="1" applyFont="1" applyAlignment="1">
      <alignment/>
    </xf>
    <xf numFmtId="164" fontId="24" fillId="33" borderId="0" xfId="0" applyNumberFormat="1" applyFont="1" applyFill="1" applyBorder="1" applyAlignment="1">
      <alignment/>
    </xf>
    <xf numFmtId="0" fontId="0" fillId="33" borderId="0" xfId="0" applyFill="1" applyAlignment="1">
      <alignment/>
    </xf>
    <xf numFmtId="164" fontId="67" fillId="33" borderId="0" xfId="0" applyNumberFormat="1" applyFont="1" applyFill="1" applyBorder="1" applyAlignment="1">
      <alignment/>
    </xf>
    <xf numFmtId="164" fontId="23" fillId="33" borderId="0" xfId="0" applyNumberFormat="1" applyFont="1" applyFill="1" applyAlignment="1">
      <alignment/>
    </xf>
    <xf numFmtId="164" fontId="23" fillId="33" borderId="0" xfId="0" applyNumberFormat="1" applyFont="1" applyFill="1" applyBorder="1" applyAlignment="1">
      <alignment/>
    </xf>
    <xf numFmtId="164" fontId="0" fillId="0" borderId="0" xfId="0" applyNumberFormat="1" applyAlignment="1">
      <alignment/>
    </xf>
    <xf numFmtId="8" fontId="69" fillId="0" borderId="0" xfId="0" applyNumberFormat="1" applyFont="1" applyAlignment="1">
      <alignment/>
    </xf>
    <xf numFmtId="171" fontId="0" fillId="0" borderId="0" xfId="0" applyNumberFormat="1" applyAlignment="1">
      <alignment/>
    </xf>
    <xf numFmtId="0" fontId="70" fillId="0" borderId="0" xfId="0" applyFont="1" applyBorder="1" applyAlignment="1">
      <alignment/>
    </xf>
    <xf numFmtId="0" fontId="68" fillId="0" borderId="0" xfId="0" applyFont="1" applyBorder="1" applyAlignment="1">
      <alignment/>
    </xf>
    <xf numFmtId="0" fontId="67" fillId="0" borderId="0" xfId="0" applyFont="1" applyBorder="1" applyAlignment="1">
      <alignment/>
    </xf>
    <xf numFmtId="164" fontId="67" fillId="0" borderId="0" xfId="0" applyNumberFormat="1" applyFont="1" applyBorder="1" applyAlignment="1">
      <alignment/>
    </xf>
    <xf numFmtId="164" fontId="68" fillId="0" borderId="0" xfId="0" applyNumberFormat="1" applyFont="1" applyBorder="1" applyAlignment="1">
      <alignment/>
    </xf>
    <xf numFmtId="164" fontId="67" fillId="0" borderId="0" xfId="0" applyNumberFormat="1" applyFont="1" applyBorder="1" applyAlignment="1">
      <alignment horizontal="right"/>
    </xf>
    <xf numFmtId="0" fontId="0" fillId="0" borderId="0" xfId="0" applyAlignment="1">
      <alignment horizontal="right"/>
    </xf>
    <xf numFmtId="164" fontId="67" fillId="0" borderId="10" xfId="0" applyNumberFormat="1" applyFont="1" applyBorder="1" applyAlignment="1">
      <alignment/>
    </xf>
    <xf numFmtId="0" fontId="68" fillId="0" borderId="0" xfId="0" applyFont="1" applyFill="1" applyAlignment="1">
      <alignment horizontal="right"/>
    </xf>
    <xf numFmtId="0" fontId="67" fillId="0" borderId="0" xfId="0" applyFont="1" applyFill="1" applyAlignment="1">
      <alignment/>
    </xf>
    <xf numFmtId="164" fontId="23" fillId="0" borderId="10" xfId="0" applyNumberFormat="1" applyFont="1" applyFill="1" applyBorder="1" applyAlignment="1">
      <alignment/>
    </xf>
    <xf numFmtId="0" fontId="68" fillId="0" borderId="0" xfId="0" applyFont="1" applyFill="1" applyAlignment="1">
      <alignment/>
    </xf>
    <xf numFmtId="164" fontId="68" fillId="0" borderId="0" xfId="0" applyNumberFormat="1" applyFont="1" applyFill="1" applyAlignment="1">
      <alignment/>
    </xf>
    <xf numFmtId="164" fontId="67" fillId="33" borderId="10" xfId="0" applyNumberFormat="1" applyFont="1" applyFill="1" applyBorder="1" applyAlignment="1">
      <alignment/>
    </xf>
    <xf numFmtId="164" fontId="67" fillId="0" borderId="0" xfId="44" applyNumberFormat="1" applyFont="1" applyAlignment="1">
      <alignment/>
    </xf>
    <xf numFmtId="0" fontId="68" fillId="0" borderId="0" xfId="0" applyFont="1" applyBorder="1" applyAlignment="1">
      <alignment/>
    </xf>
    <xf numFmtId="0" fontId="71" fillId="0" borderId="0" xfId="0" applyFont="1" applyBorder="1" applyAlignment="1">
      <alignment horizontal="center"/>
    </xf>
    <xf numFmtId="0" fontId="68" fillId="0" borderId="0" xfId="0" applyFont="1" applyBorder="1" applyAlignment="1">
      <alignment horizontal="center"/>
    </xf>
    <xf numFmtId="171" fontId="67" fillId="0" borderId="0" xfId="0" applyNumberFormat="1" applyFont="1" applyBorder="1" applyAlignment="1">
      <alignment/>
    </xf>
    <xf numFmtId="0" fontId="71" fillId="0" borderId="0" xfId="0" applyFont="1" applyBorder="1" applyAlignment="1">
      <alignment/>
    </xf>
    <xf numFmtId="0" fontId="70" fillId="0" borderId="0" xfId="0" applyFont="1" applyBorder="1" applyAlignment="1">
      <alignment horizontal="left"/>
    </xf>
    <xf numFmtId="0" fontId="71" fillId="0" borderId="0" xfId="0" applyFont="1" applyBorder="1" applyAlignment="1">
      <alignment horizontal="right"/>
    </xf>
    <xf numFmtId="0" fontId="71" fillId="0" borderId="0" xfId="0" applyFont="1" applyBorder="1" applyAlignment="1">
      <alignment/>
    </xf>
    <xf numFmtId="171" fontId="67" fillId="0" borderId="0" xfId="0" applyNumberFormat="1" applyFont="1" applyBorder="1" applyAlignment="1">
      <alignment/>
    </xf>
    <xf numFmtId="0" fontId="72" fillId="0" borderId="0" xfId="0" applyFont="1" applyBorder="1" applyAlignment="1">
      <alignment horizontal="center" vertical="center"/>
    </xf>
    <xf numFmtId="0" fontId="65" fillId="0" borderId="0" xfId="0" applyFont="1" applyBorder="1" applyAlignment="1">
      <alignment horizontal="center" vertical="center"/>
    </xf>
    <xf numFmtId="0" fontId="0" fillId="0" borderId="0" xfId="0" applyBorder="1" applyAlignment="1">
      <alignment vertical="center"/>
    </xf>
    <xf numFmtId="0" fontId="73" fillId="0" borderId="0" xfId="0" applyFont="1" applyBorder="1" applyAlignment="1">
      <alignment vertical="center"/>
    </xf>
    <xf numFmtId="0" fontId="74" fillId="0" borderId="0" xfId="0" applyFont="1" applyBorder="1" applyAlignment="1">
      <alignment vertical="center"/>
    </xf>
    <xf numFmtId="0" fontId="75" fillId="0" borderId="0" xfId="0" applyFont="1" applyBorder="1" applyAlignment="1">
      <alignment horizontal="left" vertical="center" indent="15"/>
    </xf>
    <xf numFmtId="0" fontId="74" fillId="0" borderId="0" xfId="0" applyFont="1" applyBorder="1" applyAlignment="1">
      <alignment horizontal="left" vertical="center" indent="15"/>
    </xf>
    <xf numFmtId="0" fontId="67" fillId="0" borderId="0" xfId="0" applyFont="1" applyBorder="1" applyAlignment="1">
      <alignment horizontal="right"/>
    </xf>
    <xf numFmtId="0" fontId="76" fillId="0" borderId="0" xfId="0" applyFont="1" applyBorder="1" applyAlignment="1">
      <alignment/>
    </xf>
    <xf numFmtId="0" fontId="0" fillId="0" borderId="0" xfId="0" applyBorder="1" applyAlignment="1">
      <alignment/>
    </xf>
    <xf numFmtId="0" fontId="77" fillId="0" borderId="0" xfId="0" applyFont="1" applyBorder="1" applyAlignment="1">
      <alignment/>
    </xf>
    <xf numFmtId="0" fontId="78" fillId="0" borderId="0" xfId="0" applyFont="1" applyBorder="1" applyAlignment="1">
      <alignment horizontal="center"/>
    </xf>
    <xf numFmtId="0" fontId="78" fillId="0" borderId="0" xfId="0" applyFont="1" applyBorder="1" applyAlignment="1">
      <alignment/>
    </xf>
    <xf numFmtId="0" fontId="77" fillId="0" borderId="0" xfId="0" applyFont="1" applyBorder="1" applyAlignment="1">
      <alignment horizontal="left"/>
    </xf>
    <xf numFmtId="164" fontId="77" fillId="0" borderId="0" xfId="0" applyNumberFormat="1" applyFont="1" applyBorder="1" applyAlignment="1">
      <alignment horizontal="right"/>
    </xf>
    <xf numFmtId="164" fontId="77" fillId="0" borderId="0" xfId="0" applyNumberFormat="1" applyFont="1" applyBorder="1" applyAlignment="1">
      <alignment/>
    </xf>
    <xf numFmtId="0" fontId="78" fillId="0" borderId="0" xfId="0" applyFont="1" applyBorder="1" applyAlignment="1">
      <alignment horizontal="right"/>
    </xf>
    <xf numFmtId="164" fontId="78" fillId="0" borderId="11" xfId="0" applyNumberFormat="1" applyFont="1" applyBorder="1" applyAlignment="1">
      <alignment horizontal="right"/>
    </xf>
    <xf numFmtId="164" fontId="78" fillId="0" borderId="11" xfId="0" applyNumberFormat="1" applyFont="1" applyBorder="1" applyAlignment="1">
      <alignment/>
    </xf>
    <xf numFmtId="164" fontId="78" fillId="0" borderId="0" xfId="0" applyNumberFormat="1" applyFont="1" applyBorder="1" applyAlignment="1">
      <alignment horizontal="right"/>
    </xf>
    <xf numFmtId="164" fontId="78" fillId="0" borderId="0" xfId="0" applyNumberFormat="1" applyFont="1" applyBorder="1" applyAlignment="1">
      <alignment/>
    </xf>
    <xf numFmtId="0" fontId="78" fillId="0" borderId="0" xfId="0" applyFont="1" applyBorder="1" applyAlignment="1">
      <alignment/>
    </xf>
    <xf numFmtId="0" fontId="77" fillId="0" borderId="0" xfId="0" applyFont="1" applyBorder="1" applyAlignment="1">
      <alignment horizontal="center"/>
    </xf>
    <xf numFmtId="0" fontId="77" fillId="0" borderId="0" xfId="0" applyFont="1" applyBorder="1" applyAlignment="1">
      <alignment/>
    </xf>
    <xf numFmtId="164" fontId="77" fillId="0" borderId="0" xfId="0" applyNumberFormat="1" applyFont="1" applyBorder="1" applyAlignment="1">
      <alignment/>
    </xf>
    <xf numFmtId="0" fontId="78" fillId="0" borderId="0" xfId="0" applyFont="1" applyBorder="1" applyAlignment="1">
      <alignment horizontal="left"/>
    </xf>
    <xf numFmtId="164" fontId="77" fillId="0" borderId="0" xfId="44" applyNumberFormat="1" applyFont="1" applyBorder="1" applyAlignment="1">
      <alignment/>
    </xf>
    <xf numFmtId="164" fontId="78" fillId="0" borderId="10" xfId="0" applyNumberFormat="1" applyFont="1" applyBorder="1" applyAlignment="1">
      <alignment horizontal="right"/>
    </xf>
    <xf numFmtId="164" fontId="78" fillId="0" borderId="10" xfId="0" applyNumberFormat="1" applyFont="1" applyBorder="1" applyAlignment="1">
      <alignment/>
    </xf>
    <xf numFmtId="164" fontId="31" fillId="0" borderId="12" xfId="0" applyNumberFormat="1" applyFont="1" applyBorder="1" applyAlignment="1">
      <alignment horizontal="right"/>
    </xf>
    <xf numFmtId="164" fontId="79" fillId="0" borderId="0" xfId="0" applyNumberFormat="1" applyFont="1" applyBorder="1" applyAlignment="1">
      <alignment/>
    </xf>
    <xf numFmtId="164" fontId="80" fillId="0" borderId="12" xfId="0" applyNumberFormat="1" applyFont="1" applyBorder="1" applyAlignment="1">
      <alignment horizontal="right"/>
    </xf>
    <xf numFmtId="0" fontId="81" fillId="0" borderId="0" xfId="0" applyFont="1" applyBorder="1" applyAlignment="1">
      <alignment horizontal="center"/>
    </xf>
    <xf numFmtId="0" fontId="82" fillId="0" borderId="0" xfId="0" applyFont="1" applyBorder="1" applyAlignment="1">
      <alignment/>
    </xf>
    <xf numFmtId="0" fontId="83" fillId="0" borderId="0" xfId="0" applyFont="1" applyBorder="1" applyAlignment="1">
      <alignment horizontal="center" vertical="center"/>
    </xf>
    <xf numFmtId="0" fontId="84" fillId="0" borderId="0" xfId="0" applyFont="1" applyBorder="1" applyAlignment="1">
      <alignment vertical="center"/>
    </xf>
    <xf numFmtId="0" fontId="78" fillId="0" borderId="0" xfId="0" applyFont="1" applyBorder="1" applyAlignment="1">
      <alignment horizontal="center"/>
    </xf>
    <xf numFmtId="0" fontId="77" fillId="0" borderId="0" xfId="0" applyFont="1" applyBorder="1" applyAlignment="1">
      <alignment horizontal="center"/>
    </xf>
    <xf numFmtId="0" fontId="78" fillId="0" borderId="0" xfId="0" applyFont="1" applyBorder="1" applyAlignment="1">
      <alignment/>
    </xf>
    <xf numFmtId="0" fontId="77" fillId="0" borderId="0" xfId="0" applyFont="1" applyBorder="1" applyAlignment="1">
      <alignment/>
    </xf>
    <xf numFmtId="0" fontId="85" fillId="0" borderId="0" xfId="0" applyFont="1" applyBorder="1" applyAlignment="1">
      <alignment horizontal="center" vertical="center"/>
    </xf>
    <xf numFmtId="0" fontId="86" fillId="0" borderId="0" xfId="0"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47625</xdr:rowOff>
    </xdr:from>
    <xdr:to>
      <xdr:col>7</xdr:col>
      <xdr:colOff>866775</xdr:colOff>
      <xdr:row>103</xdr:row>
      <xdr:rowOff>76200</xdr:rowOff>
    </xdr:to>
    <xdr:sp>
      <xdr:nvSpPr>
        <xdr:cNvPr id="1" name="TextBox 4"/>
        <xdr:cNvSpPr txBox="1">
          <a:spLocks noChangeArrowheads="1"/>
        </xdr:cNvSpPr>
      </xdr:nvSpPr>
      <xdr:spPr>
        <a:xfrm>
          <a:off x="0" y="12734925"/>
          <a:ext cx="13706475" cy="6943725"/>
        </a:xfrm>
        <a:prstGeom prst="rect">
          <a:avLst/>
        </a:prstGeom>
        <a:solidFill>
          <a:srgbClr val="FFFFFF"/>
        </a:solidFill>
        <a:ln w="63500" cmpd="sng">
          <a:solidFill>
            <a:srgbClr val="0099CC"/>
          </a:solidFill>
          <a:headEnd type="none"/>
          <a:tailEnd type="none"/>
        </a:ln>
      </xdr:spPr>
      <xdr:txBody>
        <a:bodyPr vertOverflow="clip" wrap="square" lIns="822960" tIns="91440" rIns="822960" bIns="45720"/>
        <a:p>
          <a:pPr algn="ctr">
            <a:defRPr/>
          </a:pPr>
          <a:r>
            <a:rPr lang="en-US" cap="none" sz="11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SAINT THERESE FINANCIAL SUMMARY</a:t>
          </a:r>
          <a:r>
            <a:rPr lang="en-US" cap="none" sz="16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July 2022- June 2022</a:t>
          </a:r>
          <a:r>
            <a:rPr lang="en-US" cap="none" sz="14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This memo provides information on the financial position of Saint Therese for the fourth quarter (</a:t>
          </a:r>
          <a:r>
            <a:rPr lang="en-US" cap="none" sz="1600" b="1" i="0" u="none" baseline="0">
              <a:solidFill>
                <a:srgbClr val="000000"/>
              </a:solidFill>
              <a:latin typeface="Calibri"/>
              <a:ea typeface="Calibri"/>
              <a:cs typeface="Calibri"/>
            </a:rPr>
            <a:t>3 months</a:t>
          </a:r>
          <a:r>
            <a:rPr lang="en-US" cap="none" sz="1600" b="0" i="0" u="none" baseline="0">
              <a:solidFill>
                <a:srgbClr val="000000"/>
              </a:solidFill>
              <a:latin typeface="Calibri"/>
              <a:ea typeface="Calibri"/>
              <a:cs typeface="Calibri"/>
            </a:rPr>
            <a:t>) of the Fiscal Year.
</a:t>
          </a:r>
          <a:r>
            <a:rPr lang="en-US" cap="none" sz="1600" b="0" i="0" u="none" baseline="0">
              <a:solidFill>
                <a:srgbClr val="000000"/>
              </a:solidFill>
              <a:latin typeface="Calibri"/>
              <a:ea typeface="Calibri"/>
              <a:cs typeface="Calibri"/>
            </a:rPr>
            <a:t>     This Statement of Operating Income depicts a net </a:t>
          </a:r>
          <a:r>
            <a:rPr lang="en-US" cap="none" sz="1600" b="1" i="0" u="none" baseline="0">
              <a:solidFill>
                <a:srgbClr val="008000"/>
              </a:solidFill>
              <a:latin typeface="Calibri"/>
              <a:ea typeface="Calibri"/>
              <a:cs typeface="Calibri"/>
            </a:rPr>
            <a:t>gain</a:t>
          </a:r>
          <a:r>
            <a:rPr lang="en-US" cap="none" sz="1600" b="0" i="0" u="none" baseline="0">
              <a:solidFill>
                <a:srgbClr val="000000"/>
              </a:solidFill>
              <a:latin typeface="Calibri"/>
              <a:ea typeface="Calibri"/>
              <a:cs typeface="Calibri"/>
            </a:rPr>
            <a:t> from operations of </a:t>
          </a:r>
          <a:r>
            <a:rPr lang="en-US" cap="none" sz="1600" b="1" i="0" u="none" baseline="0">
              <a:solidFill>
                <a:srgbClr val="008000"/>
              </a:solidFill>
              <a:latin typeface="Calibri"/>
              <a:ea typeface="Calibri"/>
              <a:cs typeface="Calibri"/>
            </a:rPr>
            <a:t>$1,171.12</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We saw a huge rise in online giving platforms with now </a:t>
          </a:r>
          <a:r>
            <a:rPr lang="en-US" cap="none" sz="1600" b="1" i="0" u="none" baseline="0">
              <a:solidFill>
                <a:srgbClr val="0000FF"/>
              </a:solidFill>
              <a:latin typeface="Calibri"/>
              <a:ea typeface="Calibri"/>
              <a:cs typeface="Calibri"/>
            </a:rPr>
            <a:t>30%</a:t>
          </a:r>
          <a:r>
            <a:rPr lang="en-US" cap="none" sz="1600" b="0" i="0" u="none" baseline="0">
              <a:solidFill>
                <a:srgbClr val="000000"/>
              </a:solidFill>
              <a:latin typeface="Calibri"/>
              <a:ea typeface="Calibri"/>
              <a:cs typeface="Calibri"/>
            </a:rPr>
            <a:t> of the parish giving </a:t>
          </a:r>
          <a:r>
            <a:rPr lang="en-US" cap="none" sz="1600" b="1" i="0" u="none" baseline="0">
              <a:solidFill>
                <a:srgbClr val="0000FF"/>
              </a:solidFill>
              <a:latin typeface="Calibri"/>
              <a:ea typeface="Calibri"/>
              <a:cs typeface="Calibri"/>
            </a:rPr>
            <a:t>electronically</a:t>
          </a:r>
          <a:r>
            <a:rPr lang="en-US" cap="none" sz="1600" b="0" i="0" u="none" baseline="0">
              <a:solidFill>
                <a:srgbClr val="000000"/>
              </a:solidFill>
              <a:latin typeface="Calibri"/>
              <a:ea typeface="Calibri"/>
              <a:cs typeface="Calibri"/>
            </a:rPr>
            <a:t>.  Of the </a:t>
          </a:r>
          <a:r>
            <a:rPr lang="en-US" cap="none" sz="1600" b="1" i="0" u="none" baseline="0">
              <a:solidFill>
                <a:srgbClr val="000000"/>
              </a:solidFill>
              <a:latin typeface="Calibri"/>
              <a:ea typeface="Calibri"/>
              <a:cs typeface="Calibri"/>
            </a:rPr>
            <a:t>528</a:t>
          </a:r>
          <a:r>
            <a:rPr lang="en-US" cap="none" sz="1600" b="0" i="0" u="none" baseline="0">
              <a:solidFill>
                <a:srgbClr val="000000"/>
              </a:solidFill>
              <a:latin typeface="Calibri"/>
              <a:ea typeface="Calibri"/>
              <a:cs typeface="Calibri"/>
            </a:rPr>
            <a:t> registered families at the parish,</a:t>
          </a:r>
          <a:r>
            <a:rPr lang="en-US" cap="none" sz="1600" b="0"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404</a:t>
          </a:r>
          <a:r>
            <a:rPr lang="en-US" cap="none" sz="1600" b="0" i="0" u="none" baseline="0">
              <a:solidFill>
                <a:srgbClr val="000000"/>
              </a:solidFill>
              <a:latin typeface="Calibri"/>
              <a:ea typeface="Calibri"/>
              <a:cs typeface="Calibri"/>
            </a:rPr>
            <a:t> of them</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give via some form of registered giving, with </a:t>
          </a:r>
          <a:r>
            <a:rPr lang="en-US" cap="none" sz="1600" b="1" i="0" u="none" baseline="0">
              <a:solidFill>
                <a:srgbClr val="993300"/>
              </a:solidFill>
              <a:latin typeface="Calibri"/>
              <a:ea typeface="Calibri"/>
              <a:cs typeface="Calibri"/>
            </a:rPr>
            <a:t>8%</a:t>
          </a:r>
          <a:r>
            <a:rPr lang="en-US" cap="none" sz="1600" b="1"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contributing to </a:t>
          </a:r>
          <a:r>
            <a:rPr lang="en-US" cap="none" sz="1600" b="1" i="0" u="none" baseline="0">
              <a:solidFill>
                <a:srgbClr val="993300"/>
              </a:solidFill>
              <a:latin typeface="Calibri"/>
              <a:ea typeface="Calibri"/>
              <a:cs typeface="Calibri"/>
            </a:rPr>
            <a:t>loose cash or not contributing</a:t>
          </a:r>
          <a:r>
            <a:rPr lang="en-US" cap="none" sz="1600" b="0" i="0" u="none" baseline="0">
              <a:solidFill>
                <a:srgbClr val="000000"/>
              </a:solidFill>
              <a:latin typeface="Calibri"/>
              <a:ea typeface="Calibri"/>
              <a:cs typeface="Calibri"/>
            </a:rPr>
            <a:t>.  This information also indicates that the majority of our income</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is from Regular Contributions and Special Designated Donations.  Of note is the Special Collection for funding Roof Repairs, which has amassed nearly </a:t>
          </a:r>
          <a:r>
            <a:rPr lang="en-US" cap="none" sz="1600" b="1" i="0" u="none" baseline="0">
              <a:solidFill>
                <a:srgbClr val="008000"/>
              </a:solidFill>
              <a:latin typeface="Calibri"/>
              <a:ea typeface="Calibri"/>
              <a:cs typeface="Calibri"/>
            </a:rPr>
            <a:t>$16,000</a:t>
          </a:r>
          <a:r>
            <a:rPr lang="en-US" cap="none" sz="1600" b="0" i="0" u="none" baseline="0">
              <a:solidFill>
                <a:srgbClr val="008000"/>
              </a:solidFill>
              <a:latin typeface="Calibri"/>
              <a:ea typeface="Calibri"/>
              <a:cs typeface="Calibri"/>
            </a:rPr>
            <a:t> </a:t>
          </a:r>
          <a:r>
            <a:rPr lang="en-US" cap="none" sz="1600" b="0" i="0" u="none" baseline="0">
              <a:solidFill>
                <a:srgbClr val="000000"/>
              </a:solidFill>
              <a:latin typeface="Calibri"/>
              <a:ea typeface="Calibri"/>
              <a:cs typeface="Calibri"/>
            </a:rPr>
            <a:t>to date with</a:t>
          </a:r>
          <a:r>
            <a:rPr lang="en-US" cap="none" sz="1600" b="0" i="0" u="none" baseline="0">
              <a:solidFill>
                <a:srgbClr val="000000"/>
              </a:solidFill>
              <a:latin typeface="Calibri"/>
              <a:ea typeface="Calibri"/>
              <a:cs typeface="Calibri"/>
            </a:rPr>
            <a:t> a Parish campaign, #iGiveCatholic, scheduled for Tuesday November 30, 2021.  </a:t>
          </a:r>
          <a:r>
            <a:rPr lang="en-US" cap="none" sz="1600" b="0" i="0" u="none" baseline="0">
              <a:solidFill>
                <a:srgbClr val="000000"/>
              </a:solidFill>
              <a:latin typeface="Calibri"/>
              <a:ea typeface="Calibri"/>
              <a:cs typeface="Calibri"/>
            </a:rPr>
            <a:t>Many thanks also to parishioners</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who continue to donate to the Endowment Fund.  In addition, donations to the endowment are on track to fund the spending plan which allows for the use of interest income above the amount of the spending plan threshold.  The generosity of the parish has enabled us to establish this fund which will allow a future income stream for the parish.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Operating expenses this quarter reflect our Diocesan Mandates and Overhead expenses.  Utility and payroll reductions have helped to offset lower overall income. Huge cuts to capital improvements and maintenance contracts also helped.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The church staff has always maintained meticulous records and demonstrated exemplary fiduciary responsibility with our donations during these difficult economic times. In accordance with Father Gregory's direction, only necessary expenditures are currently funded.
</a:t>
          </a:r>
          <a:r>
            <a:rPr lang="en-US" cap="none" sz="14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We appreciate your generosity and ask that you continue to support Saint Therese with your time, talent and treasure.
</a:t>
          </a:r>
          <a:r>
            <a:rPr lang="en-US" cap="none" sz="1600" b="0" i="0" u="none" baseline="0">
              <a:solidFill>
                <a:srgbClr val="000000"/>
              </a:solidFill>
              <a:latin typeface="Calibri"/>
              <a:ea typeface="Calibri"/>
              <a:cs typeface="Calibri"/>
            </a:rPr>
            <a:t>Should you have any questions, please feel free to contact me, Sylvester McClellan, Finance Council Chair at 804-642-6881
</a:t>
          </a:r>
          <a:r>
            <a:rPr lang="en-US" cap="none" sz="1600" b="0" i="0" u="none" baseline="0">
              <a:solidFill>
                <a:srgbClr val="000000"/>
              </a:solidFill>
              <a:latin typeface="Calibri"/>
              <a:ea typeface="Calibri"/>
              <a:cs typeface="Calibri"/>
            </a:rPr>
            <a:t>or any member of the Finance Council.
</a:t>
          </a:r>
          <a:r>
            <a:rPr lang="en-US" cap="none" sz="1400" b="0"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Janet Leigh   693-4962          Jim Lee   693-0826          Janet Brown   757-871-0945          Joe Syslo   804-725-6590</a:t>
          </a:r>
          <a:r>
            <a:rPr lang="en-US" cap="none" sz="1600" b="0"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a:t>
          </a:r>
          <a:r>
            <a:rPr lang="en-US" cap="none" sz="1800" b="1" i="0" u="none" baseline="0">
              <a:solidFill>
                <a:srgbClr val="33CCCC"/>
              </a:solidFill>
              <a:latin typeface="Calibri"/>
              <a:ea typeface="Calibri"/>
              <a:cs typeface="Calibri"/>
            </a:rPr>
            <a:t>
</a:t>
          </a:r>
          <a:r>
            <a:rPr lang="en-US" cap="none" sz="1800" b="1" i="0" u="none" baseline="0">
              <a:solidFill>
                <a:srgbClr val="0000FF"/>
              </a:solidFill>
              <a:latin typeface="Calibri"/>
              <a:ea typeface="Calibri"/>
              <a:cs typeface="Calibri"/>
            </a:rPr>
            <a:t>Please</a:t>
          </a:r>
          <a:r>
            <a:rPr lang="en-US" cap="none" sz="1800" b="1" i="0" u="none" baseline="0">
              <a:solidFill>
                <a:srgbClr val="0000FF"/>
              </a:solidFill>
              <a:latin typeface="Calibri"/>
              <a:ea typeface="Calibri"/>
              <a:cs typeface="Calibri"/>
            </a:rPr>
            <a:t> consider e-giving online by signing up today at </a:t>
          </a:r>
          <a:r>
            <a:rPr lang="en-US" cap="none" sz="1800" b="1" i="0" u="sng" baseline="0">
              <a:solidFill>
                <a:srgbClr val="0000FF"/>
              </a:solidFill>
              <a:latin typeface="Calibri"/>
              <a:ea typeface="Calibri"/>
              <a:cs typeface="Calibri"/>
            </a:rPr>
            <a:t>www.sttheresechurch.info.</a:t>
          </a:r>
          <a:r>
            <a:rPr lang="en-US" cap="none" sz="1800" b="1" i="0" u="sng" baseline="0">
              <a:solidFill>
                <a:srgbClr val="0066CC"/>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05"/>
  <sheetViews>
    <sheetView tabSelected="1" view="pageLayout" zoomScale="50" zoomScalePageLayoutView="50" workbookViewId="0" topLeftCell="A48">
      <selection activeCell="A1" sqref="A1:H1"/>
    </sheetView>
  </sheetViews>
  <sheetFormatPr defaultColWidth="9.140625" defaultRowHeight="15"/>
  <cols>
    <col min="1" max="1" width="14.8515625" style="0" customWidth="1"/>
    <col min="2" max="2" width="54.8515625" style="0" customWidth="1"/>
    <col min="3" max="3" width="65.57421875" style="0" customWidth="1"/>
    <col min="4" max="4" width="22.421875" style="0" customWidth="1"/>
    <col min="5" max="5" width="6.421875" style="0" customWidth="1"/>
    <col min="6" max="6" width="22.140625" style="0" customWidth="1"/>
    <col min="7" max="7" width="6.28125" style="0" customWidth="1"/>
    <col min="8" max="8" width="13.421875" style="19" customWidth="1"/>
  </cols>
  <sheetData>
    <row r="1" spans="1:8" ht="21" customHeight="1">
      <c r="A1" s="78" t="s">
        <v>9</v>
      </c>
      <c r="B1" s="79"/>
      <c r="C1" s="79"/>
      <c r="D1" s="79"/>
      <c r="E1" s="79"/>
      <c r="F1" s="79"/>
      <c r="G1" s="79"/>
      <c r="H1" s="79"/>
    </row>
    <row r="2" spans="1:8" ht="28.5">
      <c r="A2" s="84" t="s">
        <v>10</v>
      </c>
      <c r="B2" s="85"/>
      <c r="C2" s="85"/>
      <c r="D2" s="85"/>
      <c r="E2" s="85"/>
      <c r="F2" s="85"/>
      <c r="G2" s="85"/>
      <c r="H2" s="85"/>
    </row>
    <row r="3" spans="1:8" ht="19.5" customHeight="1">
      <c r="A3" s="76" t="s">
        <v>73</v>
      </c>
      <c r="B3" s="77"/>
      <c r="C3" s="77"/>
      <c r="D3" s="77"/>
      <c r="E3" s="77"/>
      <c r="F3" s="77"/>
      <c r="G3" s="77"/>
      <c r="H3" s="77"/>
    </row>
    <row r="4" spans="1:8" ht="18" customHeight="1">
      <c r="A4" s="20"/>
      <c r="B4" s="54"/>
      <c r="C4" s="55"/>
      <c r="D4" s="80" t="s">
        <v>70</v>
      </c>
      <c r="E4" s="81"/>
      <c r="F4" s="80" t="s">
        <v>71</v>
      </c>
      <c r="G4" s="81"/>
      <c r="H4" s="38"/>
    </row>
    <row r="5" spans="1:8" ht="18" customHeight="1">
      <c r="A5" s="36"/>
      <c r="B5" s="55"/>
      <c r="C5" s="54"/>
      <c r="D5" s="80" t="s">
        <v>69</v>
      </c>
      <c r="E5" s="81"/>
      <c r="F5" s="80" t="s">
        <v>69</v>
      </c>
      <c r="G5" s="83"/>
      <c r="H5" s="38"/>
    </row>
    <row r="6" spans="1:8" ht="18" customHeight="1">
      <c r="A6" s="20"/>
      <c r="B6" s="54"/>
      <c r="C6" s="54"/>
      <c r="D6" s="82" t="s">
        <v>74</v>
      </c>
      <c r="E6" s="83"/>
      <c r="F6" s="80" t="s">
        <v>74</v>
      </c>
      <c r="G6" s="83"/>
      <c r="H6" s="38"/>
    </row>
    <row r="7" spans="1:8" ht="18" customHeight="1">
      <c r="A7" s="39"/>
      <c r="B7" s="56" t="s">
        <v>68</v>
      </c>
      <c r="C7" s="54"/>
      <c r="D7" s="54"/>
      <c r="E7" s="54"/>
      <c r="F7" s="54"/>
      <c r="G7" s="54"/>
      <c r="H7" s="38"/>
    </row>
    <row r="8" spans="1:8" ht="18" customHeight="1">
      <c r="A8" s="40"/>
      <c r="B8" s="57" t="s">
        <v>45</v>
      </c>
      <c r="C8" s="54"/>
      <c r="D8" s="58">
        <v>490000</v>
      </c>
      <c r="E8" s="54"/>
      <c r="F8" s="59">
        <v>112802.24</v>
      </c>
      <c r="G8" s="54"/>
      <c r="H8" s="38"/>
    </row>
    <row r="9" spans="1:8" ht="18" customHeight="1">
      <c r="A9" s="40"/>
      <c r="B9" s="57" t="s">
        <v>31</v>
      </c>
      <c r="C9" s="54"/>
      <c r="D9" s="58">
        <v>800</v>
      </c>
      <c r="E9" s="54"/>
      <c r="F9" s="59">
        <v>10</v>
      </c>
      <c r="G9" s="54"/>
      <c r="H9" s="38"/>
    </row>
    <row r="10" spans="1:8" ht="18" customHeight="1">
      <c r="A10" s="40"/>
      <c r="B10" s="57" t="s">
        <v>29</v>
      </c>
      <c r="C10" s="54"/>
      <c r="D10" s="58">
        <v>2000</v>
      </c>
      <c r="E10" s="54"/>
      <c r="F10" s="59">
        <v>461</v>
      </c>
      <c r="G10" s="54"/>
      <c r="H10" s="38"/>
    </row>
    <row r="11" spans="1:8" ht="18" customHeight="1">
      <c r="A11" s="40"/>
      <c r="B11" s="57" t="s">
        <v>30</v>
      </c>
      <c r="C11" s="54"/>
      <c r="D11" s="58">
        <v>1150</v>
      </c>
      <c r="E11" s="54"/>
      <c r="F11" s="59">
        <v>0</v>
      </c>
      <c r="G11" s="54"/>
      <c r="H11" s="38"/>
    </row>
    <row r="12" spans="1:8" ht="18" customHeight="1">
      <c r="A12" s="40"/>
      <c r="B12" s="57" t="s">
        <v>51</v>
      </c>
      <c r="C12" s="54"/>
      <c r="D12" s="58">
        <v>28150</v>
      </c>
      <c r="E12" s="54"/>
      <c r="F12" s="59">
        <v>3017.23</v>
      </c>
      <c r="G12" s="54"/>
      <c r="H12" s="38"/>
    </row>
    <row r="13" spans="1:8" ht="18" customHeight="1">
      <c r="A13" s="40"/>
      <c r="B13" s="57" t="s">
        <v>33</v>
      </c>
      <c r="C13" s="54"/>
      <c r="D13" s="58">
        <v>150</v>
      </c>
      <c r="E13" s="54"/>
      <c r="F13" s="59">
        <v>5.58</v>
      </c>
      <c r="G13" s="54"/>
      <c r="H13" s="38"/>
    </row>
    <row r="14" spans="1:8" ht="18" customHeight="1">
      <c r="A14" s="40"/>
      <c r="B14" s="57" t="s">
        <v>50</v>
      </c>
      <c r="C14" s="54"/>
      <c r="D14" s="58">
        <v>37665</v>
      </c>
      <c r="E14" s="54"/>
      <c r="F14" s="59">
        <v>1203.95</v>
      </c>
      <c r="G14" s="54"/>
      <c r="H14" s="38"/>
    </row>
    <row r="15" spans="1:8" ht="18" customHeight="1">
      <c r="A15" s="40"/>
      <c r="B15" s="57" t="s">
        <v>34</v>
      </c>
      <c r="C15" s="54"/>
      <c r="D15" s="58">
        <v>0</v>
      </c>
      <c r="E15" s="54"/>
      <c r="F15" s="74">
        <v>-3101.02</v>
      </c>
      <c r="G15" s="54"/>
      <c r="H15" s="38"/>
    </row>
    <row r="16" spans="1:8" ht="18" customHeight="1">
      <c r="A16" s="40"/>
      <c r="B16" s="57" t="s">
        <v>49</v>
      </c>
      <c r="C16" s="54"/>
      <c r="D16" s="58">
        <v>75000</v>
      </c>
      <c r="E16" s="54"/>
      <c r="F16" s="59">
        <v>18150.52</v>
      </c>
      <c r="G16" s="54"/>
      <c r="H16" s="38"/>
    </row>
    <row r="17" spans="1:8" ht="18" customHeight="1">
      <c r="A17" s="40"/>
      <c r="B17" s="57" t="s">
        <v>48</v>
      </c>
      <c r="C17" s="54"/>
      <c r="D17" s="58">
        <v>3150</v>
      </c>
      <c r="E17" s="54"/>
      <c r="F17" s="59">
        <v>138.17</v>
      </c>
      <c r="G17" s="54"/>
      <c r="H17" s="38"/>
    </row>
    <row r="18" spans="1:8" ht="18" customHeight="1">
      <c r="A18" s="40"/>
      <c r="B18" s="57" t="s">
        <v>47</v>
      </c>
      <c r="C18" s="54"/>
      <c r="D18" s="58">
        <v>3450</v>
      </c>
      <c r="E18" s="54"/>
      <c r="F18" s="59">
        <v>553.14</v>
      </c>
      <c r="G18" s="54"/>
      <c r="H18" s="38"/>
    </row>
    <row r="19" spans="1:8" ht="18" customHeight="1">
      <c r="A19" s="40"/>
      <c r="B19" s="57" t="s">
        <v>75</v>
      </c>
      <c r="C19" s="54"/>
      <c r="D19" s="58">
        <v>4500</v>
      </c>
      <c r="E19" s="54"/>
      <c r="F19" s="59">
        <v>607.47</v>
      </c>
      <c r="G19" s="54"/>
      <c r="H19" s="38"/>
    </row>
    <row r="20" spans="1:8" ht="18" customHeight="1">
      <c r="A20" s="40"/>
      <c r="B20" s="57" t="s">
        <v>28</v>
      </c>
      <c r="C20" s="54"/>
      <c r="D20" s="58">
        <v>3000</v>
      </c>
      <c r="E20" s="54"/>
      <c r="F20" s="59">
        <v>0</v>
      </c>
      <c r="G20" s="54"/>
      <c r="H20" s="38"/>
    </row>
    <row r="21" spans="1:8" ht="18" customHeight="1">
      <c r="A21" s="40"/>
      <c r="B21" s="57" t="s">
        <v>27</v>
      </c>
      <c r="C21" s="54"/>
      <c r="D21" s="58">
        <v>3000</v>
      </c>
      <c r="E21" s="54"/>
      <c r="F21" s="59">
        <v>5925.15</v>
      </c>
      <c r="G21" s="54"/>
      <c r="H21" s="38"/>
    </row>
    <row r="22" spans="1:8" ht="18" customHeight="1">
      <c r="A22" s="40"/>
      <c r="B22" s="57" t="s">
        <v>23</v>
      </c>
      <c r="C22" s="54"/>
      <c r="D22" s="58">
        <v>3000</v>
      </c>
      <c r="E22" s="54"/>
      <c r="F22" s="59">
        <v>220</v>
      </c>
      <c r="G22" s="54"/>
      <c r="H22" s="38"/>
    </row>
    <row r="23" spans="1:8" ht="18" customHeight="1">
      <c r="A23" s="40"/>
      <c r="B23" s="57" t="s">
        <v>46</v>
      </c>
      <c r="C23" s="54"/>
      <c r="D23" s="58">
        <v>0</v>
      </c>
      <c r="E23" s="54"/>
      <c r="F23" s="59"/>
      <c r="G23" s="54"/>
      <c r="H23" s="38"/>
    </row>
    <row r="24" spans="1:8" ht="18" customHeight="1">
      <c r="A24" s="41"/>
      <c r="B24" s="60" t="s">
        <v>0</v>
      </c>
      <c r="C24" s="56"/>
      <c r="D24" s="61">
        <f>SUM(D8:D23)</f>
        <v>655015</v>
      </c>
      <c r="E24" s="56"/>
      <c r="F24" s="62">
        <f>SUM(F8:F23)</f>
        <v>139993.43000000002</v>
      </c>
      <c r="G24" s="56"/>
      <c r="H24" s="38"/>
    </row>
    <row r="25" spans="1:8" ht="18" customHeight="1">
      <c r="A25" s="41"/>
      <c r="B25" s="60"/>
      <c r="C25" s="56"/>
      <c r="D25" s="63"/>
      <c r="E25" s="56"/>
      <c r="F25" s="64"/>
      <c r="G25" s="56"/>
      <c r="H25" s="38"/>
    </row>
    <row r="26" spans="1:8" ht="18" customHeight="1">
      <c r="A26" s="42"/>
      <c r="B26" s="65" t="s">
        <v>66</v>
      </c>
      <c r="C26" s="66"/>
      <c r="D26" s="67"/>
      <c r="E26" s="66"/>
      <c r="F26" s="68"/>
      <c r="G26" s="66"/>
      <c r="H26" s="43"/>
    </row>
    <row r="27" spans="1:8" ht="18" customHeight="1">
      <c r="A27" s="36"/>
      <c r="B27" s="69" t="s">
        <v>67</v>
      </c>
      <c r="C27" s="54"/>
      <c r="D27" s="58"/>
      <c r="E27" s="54"/>
      <c r="F27" s="54"/>
      <c r="G27" s="54"/>
      <c r="H27" s="38"/>
    </row>
    <row r="28" spans="1:8" ht="18" customHeight="1">
      <c r="A28" s="40"/>
      <c r="B28" s="57" t="s">
        <v>32</v>
      </c>
      <c r="C28" s="54"/>
      <c r="D28" s="70">
        <v>16527</v>
      </c>
      <c r="E28" s="54"/>
      <c r="F28" s="58">
        <v>3003.84</v>
      </c>
      <c r="G28" s="54"/>
      <c r="H28" s="38"/>
    </row>
    <row r="29" spans="1:8" ht="18" customHeight="1">
      <c r="A29" s="40"/>
      <c r="B29" s="57" t="s">
        <v>52</v>
      </c>
      <c r="C29" s="54"/>
      <c r="D29" s="58">
        <v>15900</v>
      </c>
      <c r="E29" s="54"/>
      <c r="F29" s="59">
        <v>2677.84</v>
      </c>
      <c r="G29" s="54"/>
      <c r="H29" s="38"/>
    </row>
    <row r="30" spans="1:8" ht="18" customHeight="1">
      <c r="A30" s="40"/>
      <c r="B30" s="57" t="s">
        <v>24</v>
      </c>
      <c r="C30" s="54"/>
      <c r="D30" s="58">
        <v>6000</v>
      </c>
      <c r="E30" s="54"/>
      <c r="F30" s="59">
        <v>20.15</v>
      </c>
      <c r="G30" s="54"/>
      <c r="H30" s="38"/>
    </row>
    <row r="31" spans="1:8" ht="18" customHeight="1">
      <c r="A31" s="36"/>
      <c r="B31" s="69" t="s">
        <v>64</v>
      </c>
      <c r="C31" s="54"/>
      <c r="D31" s="58"/>
      <c r="E31" s="54"/>
      <c r="F31" s="54"/>
      <c r="G31" s="54"/>
      <c r="H31" s="38"/>
    </row>
    <row r="32" spans="1:8" ht="18" customHeight="1">
      <c r="A32" s="36"/>
      <c r="B32" s="57" t="s">
        <v>53</v>
      </c>
      <c r="C32" s="54"/>
      <c r="D32" s="58">
        <v>6050</v>
      </c>
      <c r="E32" s="54"/>
      <c r="F32" s="59">
        <v>1106.95</v>
      </c>
      <c r="G32" s="54"/>
      <c r="H32" s="38"/>
    </row>
    <row r="33" spans="1:8" ht="18" customHeight="1">
      <c r="A33" s="36"/>
      <c r="B33" s="57" t="s">
        <v>1</v>
      </c>
      <c r="C33" s="54"/>
      <c r="D33" s="58">
        <v>15435</v>
      </c>
      <c r="E33" s="54"/>
      <c r="F33" s="59">
        <v>401.78</v>
      </c>
      <c r="G33" s="54"/>
      <c r="H33" s="38"/>
    </row>
    <row r="34" spans="1:8" ht="18" customHeight="1">
      <c r="A34" s="36"/>
      <c r="B34" s="57" t="s">
        <v>25</v>
      </c>
      <c r="C34" s="54"/>
      <c r="D34" s="58">
        <v>2500</v>
      </c>
      <c r="E34" s="54"/>
      <c r="F34" s="59">
        <v>737.48</v>
      </c>
      <c r="G34" s="54"/>
      <c r="H34" s="38"/>
    </row>
    <row r="35" spans="1:8" ht="18" customHeight="1">
      <c r="A35" s="40"/>
      <c r="B35" s="57" t="s">
        <v>76</v>
      </c>
      <c r="C35" s="54"/>
      <c r="D35" s="58">
        <v>21553</v>
      </c>
      <c r="E35" s="54"/>
      <c r="F35" s="70">
        <v>5355</v>
      </c>
      <c r="G35" s="54"/>
      <c r="H35" s="38"/>
    </row>
    <row r="36" spans="1:8" ht="18" customHeight="1">
      <c r="A36" s="40"/>
      <c r="B36" s="57" t="s">
        <v>54</v>
      </c>
      <c r="C36" s="54"/>
      <c r="D36" s="58">
        <v>2975</v>
      </c>
      <c r="E36" s="54"/>
      <c r="F36" s="59"/>
      <c r="G36" s="54"/>
      <c r="H36" s="38"/>
    </row>
    <row r="37" spans="1:8" ht="18" customHeight="1">
      <c r="A37" s="41"/>
      <c r="B37" s="60" t="s">
        <v>2</v>
      </c>
      <c r="C37" s="56"/>
      <c r="D37" s="63">
        <f>SUM(D28:D36)</f>
        <v>86940</v>
      </c>
      <c r="E37" s="56"/>
      <c r="F37" s="64">
        <f>SUM(F28:F36)</f>
        <v>13303.039999999999</v>
      </c>
      <c r="G37" s="56"/>
      <c r="H37" s="38"/>
    </row>
    <row r="38" spans="1:8" ht="18" customHeight="1">
      <c r="A38" s="36"/>
      <c r="B38" s="69" t="s">
        <v>65</v>
      </c>
      <c r="C38" s="54"/>
      <c r="D38" s="58"/>
      <c r="E38" s="54"/>
      <c r="F38" s="54"/>
      <c r="G38" s="54"/>
      <c r="H38" s="38"/>
    </row>
    <row r="39" spans="1:8" ht="18" customHeight="1">
      <c r="A39" s="40"/>
      <c r="B39" s="57" t="s">
        <v>55</v>
      </c>
      <c r="C39" s="54"/>
      <c r="D39" s="58">
        <v>78562</v>
      </c>
      <c r="E39" s="54"/>
      <c r="F39" s="59">
        <v>19471.63</v>
      </c>
      <c r="G39" s="54"/>
      <c r="H39" s="38"/>
    </row>
    <row r="40" spans="1:8" ht="18" customHeight="1">
      <c r="A40" s="40"/>
      <c r="B40" s="57" t="s">
        <v>56</v>
      </c>
      <c r="C40" s="54"/>
      <c r="D40" s="58">
        <v>250303</v>
      </c>
      <c r="E40" s="54"/>
      <c r="F40" s="59">
        <v>60308.22</v>
      </c>
      <c r="G40" s="54"/>
      <c r="H40" s="38"/>
    </row>
    <row r="41" spans="1:8" ht="18" customHeight="1">
      <c r="A41" s="40"/>
      <c r="B41" s="57" t="s">
        <v>57</v>
      </c>
      <c r="C41" s="54"/>
      <c r="D41" s="58">
        <v>61731</v>
      </c>
      <c r="E41" s="54"/>
      <c r="F41" s="59">
        <v>15093</v>
      </c>
      <c r="G41" s="54"/>
      <c r="H41" s="38"/>
    </row>
    <row r="42" spans="1:8" ht="18" customHeight="1">
      <c r="A42" s="40"/>
      <c r="B42" s="57" t="s">
        <v>58</v>
      </c>
      <c r="C42" s="54"/>
      <c r="D42" s="58">
        <v>6108</v>
      </c>
      <c r="E42" s="54"/>
      <c r="F42" s="59">
        <v>1119.65</v>
      </c>
      <c r="G42" s="54"/>
      <c r="H42" s="38"/>
    </row>
    <row r="43" spans="1:8" ht="18" customHeight="1">
      <c r="A43" s="40"/>
      <c r="B43" s="57" t="s">
        <v>26</v>
      </c>
      <c r="C43" s="54"/>
      <c r="D43" s="58">
        <v>3000</v>
      </c>
      <c r="E43" s="54"/>
      <c r="F43" s="59">
        <v>2973.9</v>
      </c>
      <c r="G43" s="54"/>
      <c r="H43" s="38"/>
    </row>
    <row r="44" spans="1:8" ht="18" customHeight="1">
      <c r="A44" s="40"/>
      <c r="B44" s="57" t="s">
        <v>59</v>
      </c>
      <c r="C44" s="54"/>
      <c r="D44" s="58">
        <v>2600</v>
      </c>
      <c r="E44" s="54"/>
      <c r="F44" s="59">
        <v>113.5</v>
      </c>
      <c r="G44" s="54"/>
      <c r="H44" s="38"/>
    </row>
    <row r="45" spans="1:8" ht="18" customHeight="1">
      <c r="A45" s="41"/>
      <c r="B45" s="60" t="s">
        <v>3</v>
      </c>
      <c r="C45" s="56"/>
      <c r="D45" s="63">
        <f>SUM(D39:D44)</f>
        <v>402304</v>
      </c>
      <c r="E45" s="56"/>
      <c r="F45" s="64">
        <f>SUM(F39:F44)</f>
        <v>99079.9</v>
      </c>
      <c r="G45" s="56"/>
      <c r="H45" s="38"/>
    </row>
    <row r="46" spans="1:8" ht="18" customHeight="1">
      <c r="A46" s="36"/>
      <c r="B46" s="69" t="s">
        <v>60</v>
      </c>
      <c r="C46" s="54"/>
      <c r="D46" s="58"/>
      <c r="E46" s="54"/>
      <c r="F46" s="54"/>
      <c r="G46" s="54"/>
      <c r="H46" s="38"/>
    </row>
    <row r="47" spans="1:8" ht="18" customHeight="1">
      <c r="A47" s="40"/>
      <c r="B47" s="57" t="s">
        <v>4</v>
      </c>
      <c r="C47" s="54"/>
      <c r="D47" s="58">
        <v>37900</v>
      </c>
      <c r="E47" s="54"/>
      <c r="F47" s="59">
        <v>7761.92</v>
      </c>
      <c r="G47" s="54"/>
      <c r="H47" s="38"/>
    </row>
    <row r="48" spans="1:8" ht="18" customHeight="1">
      <c r="A48" s="40"/>
      <c r="B48" s="57" t="s">
        <v>61</v>
      </c>
      <c r="C48" s="54"/>
      <c r="D48" s="58">
        <v>43000</v>
      </c>
      <c r="E48" s="54"/>
      <c r="F48" s="59">
        <v>12803.18</v>
      </c>
      <c r="G48" s="54"/>
      <c r="H48" s="38"/>
    </row>
    <row r="49" spans="1:8" ht="18" customHeight="1">
      <c r="A49" s="40"/>
      <c r="B49" s="57" t="s">
        <v>62</v>
      </c>
      <c r="C49" s="54"/>
      <c r="D49" s="58">
        <v>11681</v>
      </c>
      <c r="E49" s="54"/>
      <c r="F49" s="59">
        <v>2639.17</v>
      </c>
      <c r="G49" s="54"/>
      <c r="H49" s="38"/>
    </row>
    <row r="50" spans="1:8" ht="18" customHeight="1">
      <c r="A50" s="40"/>
      <c r="B50" s="57" t="s">
        <v>63</v>
      </c>
      <c r="C50" s="54"/>
      <c r="D50" s="58">
        <v>12700</v>
      </c>
      <c r="E50" s="54"/>
      <c r="F50" s="59">
        <v>3036.26</v>
      </c>
      <c r="G50" s="54"/>
      <c r="H50" s="38"/>
    </row>
    <row r="51" spans="1:8" ht="18" customHeight="1">
      <c r="A51" s="40"/>
      <c r="B51" s="57" t="s">
        <v>6</v>
      </c>
      <c r="C51" s="54"/>
      <c r="D51" s="58">
        <v>690</v>
      </c>
      <c r="E51" s="54"/>
      <c r="F51" s="59">
        <v>198.84</v>
      </c>
      <c r="G51" s="54"/>
      <c r="H51" s="38"/>
    </row>
    <row r="52" spans="1:8" ht="18" customHeight="1">
      <c r="A52" s="41"/>
      <c r="B52" s="60" t="s">
        <v>7</v>
      </c>
      <c r="C52" s="56"/>
      <c r="D52" s="71">
        <f>SUM(D47:D51)</f>
        <v>105971</v>
      </c>
      <c r="E52" s="56"/>
      <c r="F52" s="72">
        <f>SUM(F47:F51)</f>
        <v>26439.37</v>
      </c>
      <c r="G52" s="56"/>
      <c r="H52" s="38"/>
    </row>
    <row r="53" spans="1:8" ht="18" customHeight="1">
      <c r="A53" s="41"/>
      <c r="B53" s="60" t="s">
        <v>8</v>
      </c>
      <c r="C53" s="56"/>
      <c r="D53" s="71">
        <f>SUM(D37,D45,D52)</f>
        <v>595215</v>
      </c>
      <c r="E53" s="56"/>
      <c r="F53" s="72">
        <f>SUM(F37,F45,F52)</f>
        <v>138822.31</v>
      </c>
      <c r="G53" s="56"/>
      <c r="H53" s="38"/>
    </row>
    <row r="54" spans="1:8" ht="18" customHeight="1" thickBot="1">
      <c r="A54" s="41"/>
      <c r="B54" s="60" t="s">
        <v>72</v>
      </c>
      <c r="C54" s="56"/>
      <c r="D54" s="73">
        <f>D24-D53</f>
        <v>59800</v>
      </c>
      <c r="E54" s="56"/>
      <c r="F54" s="75">
        <f>F24-F53</f>
        <v>1171.1200000000244</v>
      </c>
      <c r="G54" s="56"/>
      <c r="H54" s="38"/>
    </row>
    <row r="55" spans="1:8" ht="12" customHeight="1" thickTop="1">
      <c r="A55" s="22"/>
      <c r="B55" s="37"/>
      <c r="C55" s="37"/>
      <c r="D55" s="22"/>
      <c r="E55" s="37"/>
      <c r="F55" s="22"/>
      <c r="G55" s="37"/>
      <c r="H55" s="38"/>
    </row>
    <row r="56" spans="1:8" ht="12" customHeight="1">
      <c r="A56" s="44"/>
      <c r="B56" s="37"/>
      <c r="C56" s="37"/>
      <c r="D56" s="22"/>
      <c r="E56" s="37"/>
      <c r="F56" s="22"/>
      <c r="G56" s="37"/>
      <c r="H56" s="38"/>
    </row>
    <row r="57" spans="1:8" ht="12" customHeight="1">
      <c r="A57" s="45"/>
      <c r="B57" s="22"/>
      <c r="C57" s="22"/>
      <c r="D57" s="22"/>
      <c r="E57" s="22"/>
      <c r="F57" s="22"/>
      <c r="G57" s="22"/>
      <c r="H57" s="38"/>
    </row>
    <row r="58" spans="1:8" ht="12" customHeight="1">
      <c r="A58" s="45"/>
      <c r="B58" s="22"/>
      <c r="C58" s="22"/>
      <c r="D58" s="22"/>
      <c r="E58" s="22"/>
      <c r="F58" s="22"/>
      <c r="G58" s="22"/>
      <c r="H58" s="38"/>
    </row>
    <row r="59" spans="1:8" ht="12" customHeight="1">
      <c r="A59" s="46"/>
      <c r="B59" s="22"/>
      <c r="C59" s="22"/>
      <c r="D59" s="22"/>
      <c r="E59" s="22"/>
      <c r="F59" s="22"/>
      <c r="G59" s="22"/>
      <c r="H59" s="38"/>
    </row>
    <row r="60" spans="1:8" ht="12" customHeight="1">
      <c r="A60" s="46"/>
      <c r="B60" s="22"/>
      <c r="C60" s="22"/>
      <c r="D60" s="23"/>
      <c r="E60" s="22"/>
      <c r="F60" s="23"/>
      <c r="G60" s="22"/>
      <c r="H60" s="38"/>
    </row>
    <row r="61" spans="1:8" ht="12" customHeight="1">
      <c r="A61" s="46"/>
      <c r="B61" s="22"/>
      <c r="C61" s="22"/>
      <c r="D61" s="23"/>
      <c r="E61" s="22"/>
      <c r="F61" s="23"/>
      <c r="G61" s="22"/>
      <c r="H61" s="38"/>
    </row>
    <row r="62" spans="1:8" ht="12" customHeight="1">
      <c r="A62" s="46"/>
      <c r="B62" s="22"/>
      <c r="C62" s="22"/>
      <c r="D62" s="23"/>
      <c r="E62" s="22"/>
      <c r="F62" s="23"/>
      <c r="G62" s="22"/>
      <c r="H62" s="38"/>
    </row>
    <row r="63" spans="1:8" ht="12" customHeight="1">
      <c r="A63" s="47"/>
      <c r="B63" s="22"/>
      <c r="C63" s="22"/>
      <c r="D63" s="23"/>
      <c r="E63" s="22"/>
      <c r="F63" s="23"/>
      <c r="G63" s="22"/>
      <c r="H63" s="38"/>
    </row>
    <row r="64" spans="1:8" ht="12" customHeight="1">
      <c r="A64" s="47"/>
      <c r="B64" s="22"/>
      <c r="C64" s="22"/>
      <c r="D64" s="23"/>
      <c r="E64" s="22"/>
      <c r="F64" s="23"/>
      <c r="G64" s="22"/>
      <c r="H64" s="38"/>
    </row>
    <row r="65" spans="1:8" ht="12" customHeight="1">
      <c r="A65" s="48"/>
      <c r="B65" s="22"/>
      <c r="C65" s="22"/>
      <c r="D65" s="23"/>
      <c r="E65" s="22"/>
      <c r="F65" s="23"/>
      <c r="G65" s="22"/>
      <c r="H65" s="38"/>
    </row>
    <row r="66" spans="1:8" ht="12" customHeight="1">
      <c r="A66" s="49"/>
      <c r="B66" s="22"/>
      <c r="C66" s="22"/>
      <c r="D66" s="23"/>
      <c r="E66" s="22"/>
      <c r="F66" s="23"/>
      <c r="G66" s="22"/>
      <c r="H66" s="38"/>
    </row>
    <row r="67" spans="1:8" ht="12" customHeight="1">
      <c r="A67" s="50"/>
      <c r="B67" s="22"/>
      <c r="C67" s="22"/>
      <c r="D67" s="23"/>
      <c r="E67" s="22"/>
      <c r="F67" s="23"/>
      <c r="G67" s="22"/>
      <c r="H67" s="38"/>
    </row>
    <row r="68" spans="1:8" ht="12" customHeight="1">
      <c r="A68" s="50"/>
      <c r="B68" s="22"/>
      <c r="C68" s="22"/>
      <c r="D68" s="23"/>
      <c r="E68" s="22"/>
      <c r="F68" s="23"/>
      <c r="G68" s="22"/>
      <c r="H68" s="38"/>
    </row>
    <row r="69" spans="1:8" ht="12" customHeight="1">
      <c r="A69" s="48"/>
      <c r="B69" s="22"/>
      <c r="C69" s="22"/>
      <c r="D69" s="23"/>
      <c r="E69" s="22"/>
      <c r="F69" s="23"/>
      <c r="G69" s="22"/>
      <c r="H69" s="38"/>
    </row>
    <row r="70" spans="1:8" ht="12" customHeight="1">
      <c r="A70" s="48"/>
      <c r="B70" s="21"/>
      <c r="C70" s="21"/>
      <c r="D70" s="24"/>
      <c r="E70" s="21"/>
      <c r="F70" s="24"/>
      <c r="G70" s="21"/>
      <c r="H70" s="38"/>
    </row>
    <row r="71" spans="1:8" ht="12" customHeight="1">
      <c r="A71" s="35"/>
      <c r="B71" s="22"/>
      <c r="C71" s="22"/>
      <c r="D71" s="22"/>
      <c r="E71" s="22"/>
      <c r="F71" s="22"/>
      <c r="G71" s="22"/>
      <c r="H71" s="38"/>
    </row>
    <row r="72" spans="1:8" ht="12" customHeight="1">
      <c r="A72" s="51"/>
      <c r="B72" s="22"/>
      <c r="C72" s="22"/>
      <c r="D72" s="23"/>
      <c r="E72" s="22"/>
      <c r="F72" s="23"/>
      <c r="G72" s="22"/>
      <c r="H72" s="38"/>
    </row>
    <row r="73" spans="1:8" ht="12" customHeight="1">
      <c r="A73" s="51"/>
      <c r="B73" s="22"/>
      <c r="C73" s="22"/>
      <c r="D73" s="23"/>
      <c r="E73" s="22"/>
      <c r="F73" s="23"/>
      <c r="G73" s="22"/>
      <c r="H73" s="38"/>
    </row>
    <row r="74" spans="1:8" ht="12" customHeight="1">
      <c r="A74" s="51"/>
      <c r="B74" s="22"/>
      <c r="C74" s="22"/>
      <c r="D74" s="25"/>
      <c r="E74" s="22"/>
      <c r="F74" s="25"/>
      <c r="G74" s="22"/>
      <c r="H74" s="38"/>
    </row>
    <row r="75" spans="1:8" ht="12" customHeight="1">
      <c r="A75" s="51"/>
      <c r="B75" s="22"/>
      <c r="C75" s="22"/>
      <c r="D75" s="25"/>
      <c r="E75" s="22"/>
      <c r="F75" s="25"/>
      <c r="G75" s="22"/>
      <c r="H75" s="38"/>
    </row>
    <row r="76" spans="1:8" ht="12" customHeight="1">
      <c r="A76" s="51"/>
      <c r="B76" s="22"/>
      <c r="C76" s="22"/>
      <c r="D76" s="25"/>
      <c r="E76" s="22"/>
      <c r="F76" s="25"/>
      <c r="G76" s="22"/>
      <c r="H76" s="38"/>
    </row>
    <row r="77" spans="1:8" ht="12" customHeight="1">
      <c r="A77" s="51"/>
      <c r="B77" s="22"/>
      <c r="C77" s="22"/>
      <c r="D77" s="25"/>
      <c r="E77" s="22"/>
      <c r="F77" s="25"/>
      <c r="G77" s="22"/>
      <c r="H77" s="38"/>
    </row>
    <row r="78" spans="1:8" ht="12" customHeight="1">
      <c r="A78" s="51"/>
      <c r="B78" s="22"/>
      <c r="C78" s="22"/>
      <c r="D78" s="25"/>
      <c r="E78" s="22"/>
      <c r="F78" s="25"/>
      <c r="G78" s="22"/>
      <c r="H78" s="38"/>
    </row>
    <row r="79" spans="1:8" ht="12" customHeight="1">
      <c r="A79" s="51"/>
      <c r="B79" s="22"/>
      <c r="C79" s="22"/>
      <c r="D79" s="25"/>
      <c r="E79" s="22"/>
      <c r="F79" s="25"/>
      <c r="G79" s="22"/>
      <c r="H79" s="38"/>
    </row>
    <row r="80" spans="1:8" ht="12" customHeight="1">
      <c r="A80" s="51"/>
      <c r="B80" s="22"/>
      <c r="C80" s="22"/>
      <c r="D80" s="25"/>
      <c r="E80" s="22"/>
      <c r="F80" s="25"/>
      <c r="G80" s="22"/>
      <c r="H80" s="38"/>
    </row>
    <row r="81" spans="1:8" ht="12" customHeight="1">
      <c r="A81" s="51"/>
      <c r="B81" s="22"/>
      <c r="C81" s="22"/>
      <c r="D81" s="25"/>
      <c r="E81" s="22"/>
      <c r="F81" s="25"/>
      <c r="G81" s="22"/>
      <c r="H81" s="38"/>
    </row>
    <row r="82" spans="1:8" ht="12" customHeight="1">
      <c r="A82" s="51"/>
      <c r="B82" s="22"/>
      <c r="C82" s="22"/>
      <c r="D82" s="25"/>
      <c r="E82" s="22"/>
      <c r="F82" s="25"/>
      <c r="G82" s="22"/>
      <c r="H82" s="38"/>
    </row>
    <row r="83" spans="1:8" ht="12" customHeight="1">
      <c r="A83" s="51"/>
      <c r="B83" s="22"/>
      <c r="C83" s="22"/>
      <c r="D83" s="25"/>
      <c r="E83" s="22"/>
      <c r="F83" s="25"/>
      <c r="G83" s="22"/>
      <c r="H83" s="38"/>
    </row>
    <row r="84" spans="1:8" ht="12" customHeight="1">
      <c r="A84" s="51"/>
      <c r="B84" s="22"/>
      <c r="C84" s="22"/>
      <c r="D84" s="25"/>
      <c r="E84" s="22"/>
      <c r="F84" s="25"/>
      <c r="G84" s="22"/>
      <c r="H84" s="38"/>
    </row>
    <row r="85" spans="1:8" ht="12" customHeight="1">
      <c r="A85" s="51"/>
      <c r="B85" s="22"/>
      <c r="C85" s="22"/>
      <c r="D85" s="25"/>
      <c r="E85" s="22"/>
      <c r="F85" s="25"/>
      <c r="G85" s="22"/>
      <c r="H85" s="38"/>
    </row>
    <row r="86" spans="1:8" ht="12" customHeight="1">
      <c r="A86" s="51"/>
      <c r="B86" s="22"/>
      <c r="C86" s="22"/>
      <c r="D86" s="25"/>
      <c r="E86" s="22"/>
      <c r="F86" s="25"/>
      <c r="G86" s="22"/>
      <c r="H86" s="38"/>
    </row>
    <row r="87" spans="1:8" ht="12" customHeight="1">
      <c r="A87" s="51"/>
      <c r="B87" s="22"/>
      <c r="C87" s="22"/>
      <c r="D87" s="25"/>
      <c r="E87" s="22"/>
      <c r="F87" s="25"/>
      <c r="G87" s="22"/>
      <c r="H87" s="38"/>
    </row>
    <row r="88" spans="1:8" ht="12" customHeight="1">
      <c r="A88" s="51"/>
      <c r="B88" s="22"/>
      <c r="C88" s="22"/>
      <c r="D88" s="25"/>
      <c r="E88" s="22"/>
      <c r="F88" s="25"/>
      <c r="G88" s="22"/>
      <c r="H88" s="38"/>
    </row>
    <row r="89" spans="1:8" ht="12" customHeight="1">
      <c r="A89" s="51"/>
      <c r="B89" s="22"/>
      <c r="C89" s="22"/>
      <c r="D89" s="25"/>
      <c r="E89" s="22"/>
      <c r="F89" s="25"/>
      <c r="G89" s="22"/>
      <c r="H89" s="38"/>
    </row>
    <row r="90" spans="1:8" ht="12" customHeight="1">
      <c r="A90" s="51"/>
      <c r="B90" s="22"/>
      <c r="C90" s="22"/>
      <c r="D90" s="25"/>
      <c r="E90" s="22"/>
      <c r="F90" s="25"/>
      <c r="G90" s="22"/>
      <c r="H90" s="38"/>
    </row>
    <row r="91" spans="1:8" ht="12" customHeight="1">
      <c r="A91" s="51"/>
      <c r="B91" s="22"/>
      <c r="C91" s="22"/>
      <c r="D91" s="25"/>
      <c r="E91" s="22"/>
      <c r="F91" s="25"/>
      <c r="G91" s="22"/>
      <c r="H91" s="38"/>
    </row>
    <row r="92" spans="1:8" ht="12" customHeight="1">
      <c r="A92" s="51"/>
      <c r="B92" s="22"/>
      <c r="C92" s="22"/>
      <c r="D92" s="25"/>
      <c r="E92" s="22"/>
      <c r="F92" s="25"/>
      <c r="G92" s="22"/>
      <c r="H92" s="38"/>
    </row>
    <row r="93" spans="1:8" ht="12" customHeight="1">
      <c r="A93" s="51"/>
      <c r="B93" s="22"/>
      <c r="C93" s="22"/>
      <c r="D93" s="25"/>
      <c r="E93" s="22"/>
      <c r="F93" s="25"/>
      <c r="G93" s="22"/>
      <c r="H93" s="38"/>
    </row>
    <row r="94" spans="1:8" ht="12" customHeight="1">
      <c r="A94" s="51"/>
      <c r="B94" s="22"/>
      <c r="C94" s="22"/>
      <c r="D94" s="25"/>
      <c r="E94" s="22"/>
      <c r="F94" s="25"/>
      <c r="G94" s="22"/>
      <c r="H94" s="38"/>
    </row>
    <row r="95" spans="1:8" ht="12" customHeight="1">
      <c r="A95" s="51"/>
      <c r="B95" s="22"/>
      <c r="C95" s="22"/>
      <c r="D95" s="25"/>
      <c r="E95" s="22"/>
      <c r="F95" s="25"/>
      <c r="G95" s="22"/>
      <c r="H95" s="38"/>
    </row>
    <row r="96" spans="1:8" ht="12" customHeight="1">
      <c r="A96" s="51"/>
      <c r="B96" s="22"/>
      <c r="C96" s="22"/>
      <c r="D96" s="25"/>
      <c r="E96" s="22"/>
      <c r="F96" s="25"/>
      <c r="G96" s="22"/>
      <c r="H96" s="38"/>
    </row>
    <row r="97" spans="1:8" ht="13.5" customHeight="1">
      <c r="A97" s="51"/>
      <c r="B97" s="22"/>
      <c r="C97" s="22"/>
      <c r="D97" s="25"/>
      <c r="E97" s="22"/>
      <c r="F97" s="25"/>
      <c r="G97" s="22"/>
      <c r="H97" s="38"/>
    </row>
    <row r="98" spans="1:8" ht="13.5" customHeight="1">
      <c r="A98" s="51"/>
      <c r="B98" s="22"/>
      <c r="C98" s="22"/>
      <c r="D98" s="25"/>
      <c r="E98" s="22"/>
      <c r="F98" s="25"/>
      <c r="G98" s="22"/>
      <c r="H98" s="38"/>
    </row>
    <row r="99" spans="1:8" ht="11.25" customHeight="1">
      <c r="A99" s="51"/>
      <c r="B99" s="22"/>
      <c r="C99" s="22"/>
      <c r="D99" s="25"/>
      <c r="E99" s="22"/>
      <c r="F99" s="25"/>
      <c r="G99" s="22"/>
      <c r="H99" s="38"/>
    </row>
    <row r="100" spans="1:8" ht="0.75" customHeight="1">
      <c r="A100" s="51"/>
      <c r="B100" s="22"/>
      <c r="C100" s="22"/>
      <c r="D100" s="52"/>
      <c r="E100" s="22"/>
      <c r="F100" s="52"/>
      <c r="G100" s="22"/>
      <c r="H100" s="38"/>
    </row>
    <row r="101" spans="1:8" ht="0.75" customHeight="1">
      <c r="A101" s="51"/>
      <c r="B101" s="22"/>
      <c r="C101" s="22"/>
      <c r="D101" s="52"/>
      <c r="E101" s="22"/>
      <c r="F101" s="52"/>
      <c r="G101" s="22"/>
      <c r="H101" s="38"/>
    </row>
    <row r="102" spans="1:8" ht="0.75" customHeight="1">
      <c r="A102" s="51"/>
      <c r="B102" s="22"/>
      <c r="C102" s="22"/>
      <c r="D102" s="52"/>
      <c r="E102" s="22"/>
      <c r="F102" s="52"/>
      <c r="G102" s="22"/>
      <c r="H102" s="38"/>
    </row>
    <row r="103" spans="1:8" ht="12" customHeight="1">
      <c r="A103" s="51"/>
      <c r="B103" s="53"/>
      <c r="C103" s="53"/>
      <c r="D103" s="53"/>
      <c r="E103" s="53"/>
      <c r="F103" s="53"/>
      <c r="G103" s="53"/>
      <c r="H103" s="38"/>
    </row>
    <row r="104" spans="1:8" ht="12" customHeight="1">
      <c r="A104" s="51"/>
      <c r="B104" s="53"/>
      <c r="C104" s="53"/>
      <c r="D104" s="53"/>
      <c r="E104" s="53"/>
      <c r="F104" s="53"/>
      <c r="G104" s="53"/>
      <c r="H104" s="38"/>
    </row>
    <row r="105" spans="1:8" ht="12" customHeight="1">
      <c r="A105" s="51"/>
      <c r="B105" s="22"/>
      <c r="C105" s="22"/>
      <c r="D105" s="25"/>
      <c r="E105" s="22"/>
      <c r="F105" s="25"/>
      <c r="G105" s="22"/>
      <c r="H105" s="38"/>
    </row>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sheetData>
  <sheetProtection/>
  <mergeCells count="9">
    <mergeCell ref="A3:H3"/>
    <mergeCell ref="A1:H1"/>
    <mergeCell ref="D4:E4"/>
    <mergeCell ref="D5:E5"/>
    <mergeCell ref="D6:E6"/>
    <mergeCell ref="F4:G4"/>
    <mergeCell ref="F5:G5"/>
    <mergeCell ref="F6:G6"/>
    <mergeCell ref="A2:H2"/>
  </mergeCells>
  <printOptions/>
  <pageMargins left="0.6" right="0.4" top="0.5" bottom="0.5" header="0.3" footer="0"/>
  <pageSetup fitToHeight="1" fitToWidth="1" horizontalDpi="600" verticalDpi="600" orientation="portrait" scale="4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D26" sqref="D26"/>
    </sheetView>
  </sheetViews>
  <sheetFormatPr defaultColWidth="9.140625" defaultRowHeight="15"/>
  <cols>
    <col min="1" max="1" width="42.140625" style="0" customWidth="1"/>
    <col min="2" max="2" width="4.57421875" style="0" customWidth="1"/>
    <col min="3" max="4" width="17.7109375" style="0" customWidth="1"/>
    <col min="5" max="5" width="2.421875" style="0" customWidth="1"/>
    <col min="6" max="6" width="1.8515625" style="0" customWidth="1"/>
    <col min="7" max="7" width="2.28125" style="0" customWidth="1"/>
    <col min="8" max="8" width="12.421875" style="0" customWidth="1"/>
  </cols>
  <sheetData>
    <row r="1" spans="1:4" ht="14.25">
      <c r="A1" s="2" t="s">
        <v>19</v>
      </c>
      <c r="B1" s="1"/>
      <c r="C1" s="1"/>
      <c r="D1" s="18"/>
    </row>
    <row r="2" spans="1:3" ht="14.25">
      <c r="A2" s="5" t="s">
        <v>11</v>
      </c>
      <c r="B2" s="1"/>
      <c r="C2" s="1"/>
    </row>
    <row r="3" spans="1:4" ht="14.25">
      <c r="A3" s="5" t="s">
        <v>38</v>
      </c>
      <c r="B3" s="1"/>
      <c r="C3" s="1"/>
      <c r="D3" s="8"/>
    </row>
    <row r="4" spans="1:4" ht="14.25">
      <c r="A4" s="3" t="s">
        <v>40</v>
      </c>
      <c r="B4" s="1"/>
      <c r="C4" s="1"/>
      <c r="D4" s="8"/>
    </row>
    <row r="5" spans="1:4" ht="14.25">
      <c r="A5" s="3" t="s">
        <v>42</v>
      </c>
      <c r="B5" s="1"/>
      <c r="C5" s="34">
        <v>52133.8</v>
      </c>
      <c r="D5" s="8"/>
    </row>
    <row r="6" spans="1:4" ht="14.25">
      <c r="A6" s="3" t="s">
        <v>36</v>
      </c>
      <c r="B6" s="1"/>
      <c r="C6" s="34">
        <v>5993.94</v>
      </c>
      <c r="D6" s="8"/>
    </row>
    <row r="7" spans="1:7" ht="14.25">
      <c r="A7" s="26" t="s">
        <v>41</v>
      </c>
      <c r="B7" s="1"/>
      <c r="C7" s="27">
        <v>150107.45</v>
      </c>
      <c r="D7" s="14"/>
      <c r="E7" s="13"/>
      <c r="F7" s="13"/>
      <c r="G7" s="13"/>
    </row>
    <row r="8" spans="1:7" ht="14.25">
      <c r="A8" s="26" t="s">
        <v>43</v>
      </c>
      <c r="B8" s="1"/>
      <c r="C8" s="6">
        <f>SUM(C5:C7)</f>
        <v>208235.19</v>
      </c>
      <c r="D8" s="14"/>
      <c r="E8" s="13"/>
      <c r="F8" s="13"/>
      <c r="G8" s="13"/>
    </row>
    <row r="9" spans="1:4" ht="14.25">
      <c r="A9" s="3" t="s">
        <v>37</v>
      </c>
      <c r="B9" s="1"/>
      <c r="C9" s="11">
        <f>10526.96-7.35-37.05</f>
        <v>10482.56</v>
      </c>
      <c r="D9" s="9"/>
    </row>
    <row r="10" spans="1:4" ht="14.25">
      <c r="A10" s="3" t="s">
        <v>35</v>
      </c>
      <c r="B10" s="1"/>
      <c r="C10" s="11">
        <f>591.36-42.38</f>
        <v>548.98</v>
      </c>
      <c r="D10" s="9"/>
    </row>
    <row r="11" spans="1:4" ht="14.25">
      <c r="A11" s="3" t="s">
        <v>36</v>
      </c>
      <c r="B11" s="1"/>
      <c r="C11" s="11">
        <f>136.24-1.11</f>
        <v>135.13</v>
      </c>
      <c r="D11" s="9"/>
    </row>
    <row r="12" spans="1:4" ht="14.25">
      <c r="A12" s="3" t="s">
        <v>44</v>
      </c>
      <c r="B12" s="1"/>
      <c r="C12" s="11">
        <v>0</v>
      </c>
      <c r="D12" s="9"/>
    </row>
    <row r="13" spans="1:4" ht="14.25">
      <c r="A13" s="3" t="s">
        <v>20</v>
      </c>
      <c r="B13" s="1"/>
      <c r="C13" s="15">
        <f>2.48+2.45+2.42+10.81+15.04+16.53+0.25+0.35+0.51</f>
        <v>50.84</v>
      </c>
      <c r="D13" s="16"/>
    </row>
    <row r="14" spans="1:4" ht="14.25">
      <c r="A14" s="3" t="s">
        <v>21</v>
      </c>
      <c r="B14" s="1"/>
      <c r="C14" s="15">
        <v>-37.05</v>
      </c>
      <c r="D14" s="16">
        <f>37.05</f>
        <v>37.05</v>
      </c>
    </row>
    <row r="15" spans="1:4" ht="14.25">
      <c r="A15" s="28"/>
      <c r="B15" s="29"/>
      <c r="C15" s="30"/>
      <c r="D15" s="16"/>
    </row>
    <row r="16" spans="1:4" ht="14.25">
      <c r="A16" s="5" t="s">
        <v>39</v>
      </c>
      <c r="B16" s="2"/>
      <c r="C16" s="6">
        <f>SUM(C8:C15)</f>
        <v>219415.65000000002</v>
      </c>
      <c r="D16" s="14"/>
    </row>
    <row r="17" spans="1:4" ht="14.25">
      <c r="A17" s="7" t="s">
        <v>22</v>
      </c>
      <c r="B17" s="1"/>
      <c r="C17" s="4"/>
      <c r="D17" s="14"/>
    </row>
    <row r="18" spans="1:4" ht="14.25">
      <c r="A18" s="3" t="s">
        <v>40</v>
      </c>
      <c r="B18" s="1"/>
      <c r="C18" s="6">
        <v>280710.55</v>
      </c>
      <c r="D18" s="14"/>
    </row>
    <row r="19" spans="1:4" ht="14.25">
      <c r="A19" s="3" t="s">
        <v>12</v>
      </c>
      <c r="B19" s="1"/>
      <c r="C19" s="4">
        <v>0</v>
      </c>
      <c r="D19" s="14"/>
    </row>
    <row r="20" spans="1:4" ht="14.25">
      <c r="A20" s="3" t="s">
        <v>13</v>
      </c>
      <c r="B20" s="1"/>
      <c r="C20" s="4">
        <f>3599.08+4388.76-2184.21</f>
        <v>5803.63</v>
      </c>
      <c r="D20" s="14"/>
    </row>
    <row r="21" spans="1:4" ht="14.25">
      <c r="A21" s="3" t="s">
        <v>14</v>
      </c>
      <c r="B21" s="1"/>
      <c r="C21" s="4">
        <v>6.51</v>
      </c>
      <c r="D21" s="14"/>
    </row>
    <row r="22" spans="1:4" ht="14.25">
      <c r="A22" s="3" t="s">
        <v>5</v>
      </c>
      <c r="B22" s="1"/>
      <c r="C22" s="33">
        <v>-697.54</v>
      </c>
      <c r="D22" s="14">
        <v>697.54</v>
      </c>
    </row>
    <row r="23" spans="1:4" ht="14.25">
      <c r="A23" s="5" t="s">
        <v>39</v>
      </c>
      <c r="B23" s="2"/>
      <c r="C23" s="6">
        <f>SUM(C18:C22)</f>
        <v>285823.15</v>
      </c>
      <c r="D23" s="9"/>
    </row>
    <row r="24" spans="1:4" ht="14.25">
      <c r="A24" s="28"/>
      <c r="B24" s="31"/>
      <c r="C24" s="32"/>
      <c r="D24" s="9"/>
    </row>
    <row r="25" spans="1:4" ht="14.25">
      <c r="A25" s="7" t="s">
        <v>18</v>
      </c>
      <c r="B25" s="1"/>
      <c r="C25" s="1"/>
      <c r="D25" s="10"/>
    </row>
    <row r="26" spans="1:4" ht="14.25">
      <c r="A26" s="7" t="s">
        <v>15</v>
      </c>
      <c r="B26" s="1"/>
      <c r="C26" s="1"/>
      <c r="D26" s="10"/>
    </row>
    <row r="27" spans="1:8" ht="14.25">
      <c r="A27" s="7" t="s">
        <v>16</v>
      </c>
      <c r="B27" s="1"/>
      <c r="C27" s="1"/>
      <c r="D27" s="10">
        <v>78117.61</v>
      </c>
      <c r="H27" s="17"/>
    </row>
    <row r="28" spans="1:4" ht="14.25">
      <c r="A28" s="7" t="s">
        <v>17</v>
      </c>
      <c r="B28" s="1"/>
      <c r="C28" s="1"/>
      <c r="D28" s="12">
        <v>87992.74</v>
      </c>
    </row>
    <row r="30" ht="14.25">
      <c r="D30" s="17"/>
    </row>
  </sheetData>
  <sheetProtection/>
  <printOptions/>
  <pageMargins left="1.25" right="1" top="0.75" bottom="0.75" header="0.3" footer="0.3"/>
  <pageSetup fitToHeight="0" fitToWidth="1" horizontalDpi="600" verticalDpi="600" orientation="portrait"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dc:creator>
  <cp:keywords/>
  <dc:description/>
  <cp:lastModifiedBy>Jim Lee</cp:lastModifiedBy>
  <cp:lastPrinted>2021-12-05T00:37:38Z</cp:lastPrinted>
  <dcterms:created xsi:type="dcterms:W3CDTF">2011-12-08T14:52:49Z</dcterms:created>
  <dcterms:modified xsi:type="dcterms:W3CDTF">2021-12-05T00:40:39Z</dcterms:modified>
  <cp:category/>
  <cp:version/>
  <cp:contentType/>
  <cp:contentStatus/>
</cp:coreProperties>
</file>